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ce170\www\syllabus\exercises\04-vlookup\"/>
    </mc:Choice>
  </mc:AlternateContent>
  <xr:revisionPtr revIDLastSave="0" documentId="13_ncr:1_{8FF3100B-F93F-457E-95EB-E5BC3BB03F07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Main" sheetId="1" r:id="rId1"/>
    <sheet name="HW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C7" i="1" s="1"/>
  <c r="G7" i="1" s="1"/>
  <c r="H8" i="2"/>
  <c r="C8" i="1" s="1"/>
  <c r="H9" i="2"/>
  <c r="C9" i="1" s="1"/>
  <c r="G9" i="1" s="1"/>
  <c r="H10" i="2"/>
  <c r="C10" i="1" s="1"/>
  <c r="H11" i="2"/>
  <c r="C11" i="1" s="1"/>
  <c r="G11" i="1" s="1"/>
  <c r="H12" i="2"/>
  <c r="C12" i="1" s="1"/>
  <c r="H13" i="2"/>
  <c r="H14" i="2"/>
  <c r="C14" i="1" s="1"/>
  <c r="H15" i="2"/>
  <c r="H16" i="2"/>
  <c r="C16" i="1" s="1"/>
  <c r="H17" i="2"/>
  <c r="C17" i="1" s="1"/>
  <c r="G17" i="1" s="1"/>
  <c r="H18" i="2"/>
  <c r="C18" i="1" s="1"/>
  <c r="H19" i="2"/>
  <c r="H20" i="2"/>
  <c r="H21" i="2"/>
  <c r="C21" i="1" s="1"/>
  <c r="G21" i="1" s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7" i="2"/>
  <c r="H5" i="2"/>
  <c r="C5" i="1" s="1"/>
  <c r="G5" i="1" s="1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D23" i="1"/>
  <c r="E23" i="1"/>
  <c r="F23" i="1"/>
  <c r="D24" i="1"/>
  <c r="E24" i="1"/>
  <c r="F24" i="1"/>
  <c r="D25" i="1"/>
  <c r="E25" i="1"/>
  <c r="F25" i="1"/>
  <c r="C19" i="1" l="1"/>
  <c r="G19" i="1" s="1"/>
  <c r="C13" i="1"/>
  <c r="G13" i="1" s="1"/>
  <c r="C20" i="1"/>
  <c r="G20" i="1" s="1"/>
  <c r="C15" i="1"/>
  <c r="G15" i="1" s="1"/>
  <c r="G18" i="1"/>
  <c r="H18" i="1"/>
  <c r="I18" i="1" s="1"/>
  <c r="G16" i="1"/>
  <c r="H16" i="1"/>
  <c r="I16" i="1" s="1"/>
  <c r="G14" i="1"/>
  <c r="H14" i="1"/>
  <c r="I14" i="1" s="1"/>
  <c r="H12" i="1"/>
  <c r="I12" i="1" s="1"/>
  <c r="G12" i="1"/>
  <c r="H10" i="1"/>
  <c r="I10" i="1" s="1"/>
  <c r="G10" i="1"/>
  <c r="H8" i="1"/>
  <c r="I8" i="1" s="1"/>
  <c r="G8" i="1"/>
  <c r="H21" i="1"/>
  <c r="I21" i="1" s="1"/>
  <c r="H19" i="1"/>
  <c r="I19" i="1" s="1"/>
  <c r="H17" i="1"/>
  <c r="I17" i="1" s="1"/>
  <c r="H13" i="1"/>
  <c r="I13" i="1" s="1"/>
  <c r="H11" i="1"/>
  <c r="I11" i="1" s="1"/>
  <c r="H9" i="1"/>
  <c r="I9" i="1" s="1"/>
  <c r="H7" i="1"/>
  <c r="I7" i="1" s="1"/>
  <c r="H23" i="2"/>
  <c r="H24" i="2"/>
  <c r="H25" i="2"/>
  <c r="C25" i="1" l="1"/>
  <c r="G23" i="1"/>
  <c r="H20" i="1"/>
  <c r="I20" i="1" s="1"/>
  <c r="C24" i="1"/>
  <c r="C23" i="1"/>
  <c r="H15" i="1"/>
  <c r="I15" i="1" s="1"/>
  <c r="H25" i="1"/>
  <c r="G25" i="1"/>
  <c r="G24" i="1"/>
  <c r="H23" i="1" l="1"/>
  <c r="H24" i="1"/>
</calcChain>
</file>

<file path=xl/sharedStrings.xml><?xml version="1.0" encoding="utf-8"?>
<sst xmlns="http://schemas.openxmlformats.org/spreadsheetml/2006/main" count="71" uniqueCount="49">
  <si>
    <t>CE En 270 - Brigham Young University</t>
  </si>
  <si>
    <t>ID</t>
  </si>
  <si>
    <t>Name</t>
  </si>
  <si>
    <t>HW1</t>
  </si>
  <si>
    <t>HW2</t>
  </si>
  <si>
    <t>HW3</t>
  </si>
  <si>
    <t>HW4</t>
  </si>
  <si>
    <t>HW5</t>
  </si>
  <si>
    <t>HW Total</t>
  </si>
  <si>
    <t>Exam 1</t>
  </si>
  <si>
    <t>Exam 2</t>
  </si>
  <si>
    <t>Final</t>
  </si>
  <si>
    <t>Total</t>
  </si>
  <si>
    <t>Total (%)</t>
  </si>
  <si>
    <t>Thomas, Tammy</t>
  </si>
  <si>
    <t>Morton, Mary</t>
  </si>
  <si>
    <t>Darcy, Marcy</t>
  </si>
  <si>
    <t>Orton, Orrin</t>
  </si>
  <si>
    <t>Johnson, John</t>
  </si>
  <si>
    <t>Parks, Pamela</t>
  </si>
  <si>
    <t>Marks, Mike</t>
  </si>
  <si>
    <t>Franks, Freddy</t>
  </si>
  <si>
    <t>Worthen, Willie</t>
  </si>
  <si>
    <t>Nichols, Nichole</t>
  </si>
  <si>
    <t>Hyatt, Wyatt</t>
  </si>
  <si>
    <t>Smart, Bart</t>
  </si>
  <si>
    <t>White, Bob</t>
  </si>
  <si>
    <t>Walker, Jay</t>
  </si>
  <si>
    <t>Wilson, Wilma</t>
  </si>
  <si>
    <t>min:</t>
  </si>
  <si>
    <t>ave:</t>
  </si>
  <si>
    <t>max:</t>
  </si>
  <si>
    <t>Advanced Grading Spreadsheet</t>
  </si>
  <si>
    <t>Grade</t>
  </si>
  <si>
    <t>BreakPts</t>
  </si>
  <si>
    <t>E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</si>
  <si>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</si>
  <si>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</si>
  <si>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</si>
  <si>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</si>
  <si>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</si>
  <si>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</si>
  <si>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</si>
  <si>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</si>
  <si>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</si>
  <si>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</si>
  <si>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</si>
  <si>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Homework Scores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</si>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</sst>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4" fillId="3" borderId="1" xfId="0" applyFont="1" applyFill="1" applyBorder="1"/>
    <xf numFmtId="9" fontId="4" fillId="2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5" fontId="5" fillId="7" borderId="1" xfId="1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9" fontId="5" fillId="8" borderId="1" xfId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26</xdr:row>
      <xdr:rowOff>28575</xdr:rowOff>
    </xdr:from>
    <xdr:to>
      <xdr:col>7</xdr:col>
      <xdr:colOff>733424</xdr:colOff>
      <xdr:row>30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3874" y="5124450"/>
          <a:ext cx="511492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+mn-lt"/>
              <a:cs typeface="Arial"/>
            </a:rPr>
            <a:t>Instructions:</a:t>
          </a:r>
          <a:endParaRPr lang="en-US" sz="11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cs typeface="Arial"/>
            </a:rPr>
            <a:t>1. Add a reference from the HW column on the main sheet to the HW Total column on the HW sheet.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cs typeface="Arial"/>
            </a:rPr>
            <a:t>3. Add a VLOOKUP formula to the Grade column to compute the appropriate grade for each student.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" width="5.33203125" style="1" customWidth="1"/>
    <col min="2" max="2" width="18" style="1" customWidth="1"/>
    <col min="3" max="3" width="11.6640625" style="1" customWidth="1"/>
    <col min="4" max="5" width="10.109375" style="1" customWidth="1"/>
    <col min="6" max="7" width="9.109375" style="1"/>
    <col min="8" max="8" width="11.109375" style="1" customWidth="1"/>
    <col min="9" max="16384" width="9.109375" style="1"/>
  </cols>
  <sheetData>
    <row r="1" spans="1:12" ht="25.8" x14ac:dyDescent="0.5">
      <c r="A1" s="4" t="s">
        <v>32</v>
      </c>
    </row>
    <row r="2" spans="1:12" x14ac:dyDescent="0.3">
      <c r="A2" s="2" t="s">
        <v>48</v>
      </c>
    </row>
    <row r="3" spans="1:12" x14ac:dyDescent="0.3">
      <c r="A3" s="2"/>
    </row>
    <row r="4" spans="1:12" x14ac:dyDescent="0.3">
      <c r="C4" s="6">
        <v>0.2</v>
      </c>
      <c r="D4" s="6">
        <v>0.25</v>
      </c>
      <c r="E4" s="6">
        <v>0.25</v>
      </c>
      <c r="F4" s="6">
        <v>0.3</v>
      </c>
    </row>
    <row r="5" spans="1:12" x14ac:dyDescent="0.3">
      <c r="C5" s="9">
        <f>HW!H5</f>
        <v>135</v>
      </c>
      <c r="D5" s="9">
        <v>100</v>
      </c>
      <c r="E5" s="9">
        <v>100</v>
      </c>
      <c r="F5" s="9">
        <v>100</v>
      </c>
      <c r="G5" s="9">
        <f>SUM(C5:F5)</f>
        <v>435</v>
      </c>
      <c r="H5" s="3"/>
    </row>
    <row r="6" spans="1:12" x14ac:dyDescent="0.3">
      <c r="A6" s="10" t="s">
        <v>1</v>
      </c>
      <c r="B6" s="10" t="s">
        <v>2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33</v>
      </c>
      <c r="K6" s="8" t="s">
        <v>34</v>
      </c>
      <c r="L6" s="8" t="s">
        <v>33</v>
      </c>
    </row>
    <row r="7" spans="1:12" x14ac:dyDescent="0.3">
      <c r="A7" s="12">
        <v>1</v>
      </c>
      <c r="B7" s="5" t="s">
        <v>16</v>
      </c>
      <c r="C7" s="16">
        <f>HW!H7</f>
        <v>69.199999999999989</v>
      </c>
      <c r="D7" s="13">
        <v>85.1</v>
      </c>
      <c r="E7" s="13">
        <v>64</v>
      </c>
      <c r="F7" s="13">
        <v>92.9</v>
      </c>
      <c r="G7" s="13">
        <f t="shared" ref="G7:G21" si="0">SUM(C7:F7)</f>
        <v>311.2</v>
      </c>
      <c r="H7" s="14">
        <f t="shared" ref="H7:H21" si="1">(C7/$C$5*$C$4+D7/$D$5*$D$4+E7/$E$5*$E$4+F7/$F$5*$F$4)</f>
        <v>0.75396851851851854</v>
      </c>
      <c r="I7" s="19" t="str">
        <f>VLOOKUP(H7,$K$7:$L$18,2, TRUE)</f>
        <v>B-</v>
      </c>
      <c r="K7" s="20">
        <v>0</v>
      </c>
      <c r="L7" s="21" t="s">
        <v>35</v>
      </c>
    </row>
    <row r="8" spans="1:12" x14ac:dyDescent="0.3">
      <c r="A8" s="12">
        <v>2</v>
      </c>
      <c r="B8" s="5" t="s">
        <v>21</v>
      </c>
      <c r="C8" s="16">
        <f>HW!H8</f>
        <v>59</v>
      </c>
      <c r="D8" s="13">
        <v>95.6</v>
      </c>
      <c r="E8" s="13">
        <v>56.3</v>
      </c>
      <c r="F8" s="13">
        <v>79.900000000000006</v>
      </c>
      <c r="G8" s="13">
        <f t="shared" si="0"/>
        <v>290.79999999999995</v>
      </c>
      <c r="H8" s="14">
        <f t="shared" si="1"/>
        <v>0.70685740740740743</v>
      </c>
      <c r="I8" s="19" t="str">
        <f t="shared" ref="I8:I21" si="2">VLOOKUP(H8,$K$7:$L$18,2, TRUE)</f>
        <v>C+</v>
      </c>
      <c r="K8" s="20">
        <v>0.3</v>
      </c>
      <c r="L8" s="21" t="s">
        <v>36</v>
      </c>
    </row>
    <row r="9" spans="1:12" x14ac:dyDescent="0.3">
      <c r="A9" s="12">
        <v>3</v>
      </c>
      <c r="B9" s="5" t="s">
        <v>24</v>
      </c>
      <c r="C9" s="16">
        <f>HW!H9</f>
        <v>77</v>
      </c>
      <c r="D9" s="13">
        <v>91.4</v>
      </c>
      <c r="E9" s="13">
        <v>85.3</v>
      </c>
      <c r="F9" s="13">
        <v>62.8</v>
      </c>
      <c r="G9" s="13">
        <f t="shared" si="0"/>
        <v>316.5</v>
      </c>
      <c r="H9" s="14">
        <f t="shared" si="1"/>
        <v>0.74422407407407409</v>
      </c>
      <c r="I9" s="19" t="str">
        <f t="shared" si="2"/>
        <v>B-</v>
      </c>
      <c r="K9" s="20">
        <v>0.36</v>
      </c>
      <c r="L9" s="21" t="s">
        <v>37</v>
      </c>
    </row>
    <row r="10" spans="1:12" x14ac:dyDescent="0.3">
      <c r="A10" s="12">
        <v>4</v>
      </c>
      <c r="B10" s="5" t="s">
        <v>18</v>
      </c>
      <c r="C10" s="16">
        <f>HW!H10</f>
        <v>71.899999999999991</v>
      </c>
      <c r="D10" s="13">
        <v>50.9</v>
      </c>
      <c r="E10" s="13">
        <v>96.9</v>
      </c>
      <c r="F10" s="13">
        <v>94.1</v>
      </c>
      <c r="G10" s="13">
        <f t="shared" si="0"/>
        <v>313.79999999999995</v>
      </c>
      <c r="H10" s="14">
        <f t="shared" si="1"/>
        <v>0.7583185185185185</v>
      </c>
      <c r="I10" s="19" t="str">
        <f t="shared" si="2"/>
        <v>B-</v>
      </c>
      <c r="K10" s="20">
        <v>0.43</v>
      </c>
      <c r="L10" s="21" t="s">
        <v>38</v>
      </c>
    </row>
    <row r="11" spans="1:12" x14ac:dyDescent="0.3">
      <c r="A11" s="12">
        <v>5</v>
      </c>
      <c r="B11" s="5" t="s">
        <v>20</v>
      </c>
      <c r="C11" s="16">
        <f>HW!H11</f>
        <v>86.4</v>
      </c>
      <c r="D11" s="13">
        <v>81.7</v>
      </c>
      <c r="E11" s="13">
        <v>86.8</v>
      </c>
      <c r="F11" s="13">
        <v>63.3</v>
      </c>
      <c r="G11" s="13">
        <f t="shared" si="0"/>
        <v>318.20000000000005</v>
      </c>
      <c r="H11" s="14">
        <f t="shared" si="1"/>
        <v>0.73914999999999997</v>
      </c>
      <c r="I11" s="19" t="str">
        <f t="shared" si="2"/>
        <v>B-</v>
      </c>
      <c r="K11" s="20">
        <v>0.48</v>
      </c>
      <c r="L11" s="21" t="s">
        <v>39</v>
      </c>
    </row>
    <row r="12" spans="1:12" x14ac:dyDescent="0.3">
      <c r="A12" s="12">
        <v>6</v>
      </c>
      <c r="B12" s="5" t="s">
        <v>15</v>
      </c>
      <c r="C12" s="16">
        <f>HW!H12</f>
        <v>75.3</v>
      </c>
      <c r="D12" s="13">
        <v>69.900000000000006</v>
      </c>
      <c r="E12" s="13">
        <v>50.5</v>
      </c>
      <c r="F12" s="13">
        <v>83.6</v>
      </c>
      <c r="G12" s="13">
        <f t="shared" si="0"/>
        <v>279.29999999999995</v>
      </c>
      <c r="H12" s="14">
        <f t="shared" si="1"/>
        <v>0.66335555555555548</v>
      </c>
      <c r="I12" s="19" t="str">
        <f t="shared" si="2"/>
        <v>C</v>
      </c>
      <c r="K12" s="20">
        <v>0.55000000000000004</v>
      </c>
      <c r="L12" s="21" t="s">
        <v>40</v>
      </c>
    </row>
    <row r="13" spans="1:12" x14ac:dyDescent="0.3">
      <c r="A13" s="12">
        <v>7</v>
      </c>
      <c r="B13" s="5" t="s">
        <v>23</v>
      </c>
      <c r="C13" s="16">
        <f>HW!H13</f>
        <v>80.7</v>
      </c>
      <c r="D13" s="13">
        <v>94.5</v>
      </c>
      <c r="E13" s="13">
        <v>95.7</v>
      </c>
      <c r="F13" s="13">
        <v>55.6</v>
      </c>
      <c r="G13" s="13">
        <f t="shared" si="0"/>
        <v>326.5</v>
      </c>
      <c r="H13" s="14">
        <f t="shared" si="1"/>
        <v>0.76185555555555573</v>
      </c>
      <c r="I13" s="19" t="str">
        <f t="shared" si="2"/>
        <v>B-</v>
      </c>
      <c r="K13" s="20">
        <v>0.68</v>
      </c>
      <c r="L13" s="21" t="s">
        <v>41</v>
      </c>
    </row>
    <row r="14" spans="1:12" x14ac:dyDescent="0.3">
      <c r="A14" s="12">
        <v>8</v>
      </c>
      <c r="B14" s="5" t="s">
        <v>17</v>
      </c>
      <c r="C14" s="16">
        <f>HW!H14</f>
        <v>66.099999999999994</v>
      </c>
      <c r="D14" s="13">
        <v>72.5</v>
      </c>
      <c r="E14" s="13">
        <v>93.4</v>
      </c>
      <c r="F14" s="13">
        <v>70.900000000000006</v>
      </c>
      <c r="G14" s="13">
        <f t="shared" si="0"/>
        <v>302.89999999999998</v>
      </c>
      <c r="H14" s="14">
        <f t="shared" si="1"/>
        <v>0.72537592592592592</v>
      </c>
      <c r="I14" s="19" t="str">
        <f t="shared" si="2"/>
        <v>C+</v>
      </c>
      <c r="K14" s="20">
        <v>0.73</v>
      </c>
      <c r="L14" s="21" t="s">
        <v>42</v>
      </c>
    </row>
    <row r="15" spans="1:12" x14ac:dyDescent="0.3">
      <c r="A15" s="12">
        <v>9</v>
      </c>
      <c r="B15" s="5" t="s">
        <v>19</v>
      </c>
      <c r="C15" s="16">
        <f>HW!H15</f>
        <v>79.3</v>
      </c>
      <c r="D15" s="13">
        <v>70.099999999999994</v>
      </c>
      <c r="E15" s="13">
        <v>96.1</v>
      </c>
      <c r="F15" s="13">
        <v>73.599999999999994</v>
      </c>
      <c r="G15" s="13">
        <f t="shared" si="0"/>
        <v>319.09999999999997</v>
      </c>
      <c r="H15" s="14">
        <f t="shared" si="1"/>
        <v>0.7537814814814815</v>
      </c>
      <c r="I15" s="19" t="str">
        <f t="shared" si="2"/>
        <v>B-</v>
      </c>
      <c r="K15" s="20">
        <v>0.81</v>
      </c>
      <c r="L15" s="21" t="s">
        <v>43</v>
      </c>
    </row>
    <row r="16" spans="1:12" x14ac:dyDescent="0.3">
      <c r="A16" s="12">
        <v>10</v>
      </c>
      <c r="B16" s="5" t="s">
        <v>25</v>
      </c>
      <c r="C16" s="16">
        <f>HW!H16</f>
        <v>77.900000000000006</v>
      </c>
      <c r="D16" s="13">
        <v>86.7</v>
      </c>
      <c r="E16" s="13">
        <v>73.7</v>
      </c>
      <c r="F16" s="13">
        <v>54.8</v>
      </c>
      <c r="G16" s="13">
        <f t="shared" si="0"/>
        <v>293.10000000000002</v>
      </c>
      <c r="H16" s="14">
        <f t="shared" si="1"/>
        <v>0.68080740740740742</v>
      </c>
      <c r="I16" s="19" t="str">
        <f t="shared" si="2"/>
        <v>C+</v>
      </c>
      <c r="K16" s="20">
        <v>0.86</v>
      </c>
      <c r="L16" s="21" t="s">
        <v>44</v>
      </c>
    </row>
    <row r="17" spans="1:12" x14ac:dyDescent="0.3">
      <c r="A17" s="12">
        <v>11</v>
      </c>
      <c r="B17" s="5" t="s">
        <v>14</v>
      </c>
      <c r="C17" s="16">
        <f>HW!H17</f>
        <v>66.2</v>
      </c>
      <c r="D17" s="13">
        <v>53.3</v>
      </c>
      <c r="E17" s="13">
        <v>90.3</v>
      </c>
      <c r="F17" s="13">
        <v>72.400000000000006</v>
      </c>
      <c r="G17" s="13">
        <f t="shared" si="0"/>
        <v>282.20000000000005</v>
      </c>
      <c r="H17" s="14">
        <f t="shared" si="1"/>
        <v>0.67427407407407414</v>
      </c>
      <c r="I17" s="19" t="str">
        <f t="shared" si="2"/>
        <v>C</v>
      </c>
      <c r="K17" s="20">
        <v>0.89</v>
      </c>
      <c r="L17" s="21" t="s">
        <v>45</v>
      </c>
    </row>
    <row r="18" spans="1:12" x14ac:dyDescent="0.3">
      <c r="A18" s="12">
        <v>12</v>
      </c>
      <c r="B18" s="5" t="s">
        <v>27</v>
      </c>
      <c r="C18" s="16">
        <f>HW!H18</f>
        <v>62.1</v>
      </c>
      <c r="D18" s="13">
        <v>71</v>
      </c>
      <c r="E18" s="13">
        <v>51.4</v>
      </c>
      <c r="F18" s="13">
        <v>67.2</v>
      </c>
      <c r="G18" s="13">
        <f t="shared" si="0"/>
        <v>251.7</v>
      </c>
      <c r="H18" s="14">
        <f t="shared" si="1"/>
        <v>0.59960000000000002</v>
      </c>
      <c r="I18" s="19" t="str">
        <f t="shared" si="2"/>
        <v>C</v>
      </c>
      <c r="K18" s="20">
        <v>0.93</v>
      </c>
      <c r="L18" s="21" t="s">
        <v>46</v>
      </c>
    </row>
    <row r="19" spans="1:12" x14ac:dyDescent="0.3">
      <c r="A19" s="12">
        <v>13</v>
      </c>
      <c r="B19" s="5" t="s">
        <v>26</v>
      </c>
      <c r="C19" s="16">
        <f>HW!H19</f>
        <v>68.2</v>
      </c>
      <c r="D19" s="13">
        <v>61.5</v>
      </c>
      <c r="E19" s="13">
        <v>61.2</v>
      </c>
      <c r="F19" s="13">
        <v>83.4</v>
      </c>
      <c r="G19" s="13">
        <f t="shared" si="0"/>
        <v>274.29999999999995</v>
      </c>
      <c r="H19" s="14">
        <f t="shared" si="1"/>
        <v>0.65798703703703709</v>
      </c>
      <c r="I19" s="19" t="str">
        <f t="shared" si="2"/>
        <v>C</v>
      </c>
    </row>
    <row r="20" spans="1:12" x14ac:dyDescent="0.3">
      <c r="A20" s="12">
        <v>14</v>
      </c>
      <c r="B20" s="5" t="s">
        <v>28</v>
      </c>
      <c r="C20" s="16">
        <f>HW!H20</f>
        <v>73.300000000000011</v>
      </c>
      <c r="D20" s="13">
        <v>53.3</v>
      </c>
      <c r="E20" s="13">
        <v>90.7</v>
      </c>
      <c r="F20" s="13">
        <v>89.7</v>
      </c>
      <c r="G20" s="13">
        <f t="shared" si="0"/>
        <v>307</v>
      </c>
      <c r="H20" s="14">
        <f t="shared" si="1"/>
        <v>0.73769259259259257</v>
      </c>
      <c r="I20" s="19" t="str">
        <f t="shared" si="2"/>
        <v>B-</v>
      </c>
    </row>
    <row r="21" spans="1:12" x14ac:dyDescent="0.3">
      <c r="A21" s="12">
        <v>15</v>
      </c>
      <c r="B21" s="5" t="s">
        <v>22</v>
      </c>
      <c r="C21" s="16">
        <f>HW!H21</f>
        <v>68.2</v>
      </c>
      <c r="D21" s="13">
        <v>87</v>
      </c>
      <c r="E21" s="13">
        <v>91.2</v>
      </c>
      <c r="F21" s="13">
        <v>70.400000000000006</v>
      </c>
      <c r="G21" s="13">
        <f t="shared" si="0"/>
        <v>316.79999999999995</v>
      </c>
      <c r="H21" s="14">
        <f t="shared" si="1"/>
        <v>0.7577370370370371</v>
      </c>
      <c r="I21" s="19" t="str">
        <f t="shared" si="2"/>
        <v>B-</v>
      </c>
    </row>
    <row r="23" spans="1:12" x14ac:dyDescent="0.3">
      <c r="B23" s="7" t="s">
        <v>29</v>
      </c>
      <c r="C23" s="17">
        <f t="shared" ref="C23:H23" si="3">MIN(C7:C21)</f>
        <v>59</v>
      </c>
      <c r="D23" s="17">
        <f>MIN(D7:D21)</f>
        <v>50.9</v>
      </c>
      <c r="E23" s="17">
        <f>MIN(E7:E21)</f>
        <v>50.5</v>
      </c>
      <c r="F23" s="17">
        <f>MIN(F7:F21)</f>
        <v>54.8</v>
      </c>
      <c r="G23" s="17">
        <f t="shared" si="3"/>
        <v>251.7</v>
      </c>
      <c r="H23" s="18">
        <f t="shared" si="3"/>
        <v>0.59960000000000002</v>
      </c>
    </row>
    <row r="24" spans="1:12" x14ac:dyDescent="0.3">
      <c r="B24" s="7" t="s">
        <v>30</v>
      </c>
      <c r="C24" s="17">
        <f t="shared" ref="C24:H24" si="4">AVERAGE(C7:C21)</f>
        <v>72.053333333333342</v>
      </c>
      <c r="D24" s="17">
        <f>AVERAGE(D7:D21)</f>
        <v>74.966666666666669</v>
      </c>
      <c r="E24" s="17">
        <f>AVERAGE(E7:E21)</f>
        <v>78.900000000000006</v>
      </c>
      <c r="F24" s="17">
        <f>AVERAGE(F7:F21)</f>
        <v>74.306666666666672</v>
      </c>
      <c r="G24" s="17">
        <f t="shared" si="4"/>
        <v>300.22666666666669</v>
      </c>
      <c r="H24" s="18">
        <f t="shared" si="4"/>
        <v>0.71433234567901238</v>
      </c>
    </row>
    <row r="25" spans="1:12" x14ac:dyDescent="0.3">
      <c r="B25" s="7" t="s">
        <v>31</v>
      </c>
      <c r="C25" s="17">
        <f t="shared" ref="C25:H25" si="5">MAX(C7:C21)</f>
        <v>86.4</v>
      </c>
      <c r="D25" s="17">
        <f>MAX(D7:D21)</f>
        <v>95.6</v>
      </c>
      <c r="E25" s="17">
        <f>MAX(E7:E21)</f>
        <v>96.9</v>
      </c>
      <c r="F25" s="17">
        <f>MAX(F7:F21)</f>
        <v>94.1</v>
      </c>
      <c r="G25" s="17">
        <f t="shared" si="5"/>
        <v>326.5</v>
      </c>
      <c r="H25" s="18">
        <f t="shared" si="5"/>
        <v>0.76185555555555573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workbookViewId="0">
      <selection activeCell="J14" sqref="J14"/>
    </sheetView>
  </sheetViews>
  <sheetFormatPr defaultColWidth="9.109375" defaultRowHeight="14.4" x14ac:dyDescent="0.3"/>
  <cols>
    <col min="1" max="1" width="5.33203125" style="1" customWidth="1"/>
    <col min="2" max="2" width="20.109375" style="1" customWidth="1"/>
    <col min="3" max="7" width="9.109375" style="1"/>
    <col min="8" max="8" width="11.5546875" style="1" customWidth="1"/>
    <col min="9" max="16384" width="9.109375" style="1"/>
  </cols>
  <sheetData>
    <row r="1" spans="1:8" ht="25.8" x14ac:dyDescent="0.5">
      <c r="A1" s="4" t="s">
        <v>47</v>
      </c>
    </row>
    <row r="2" spans="1:8" x14ac:dyDescent="0.3">
      <c r="A2" s="2" t="s">
        <v>0</v>
      </c>
    </row>
    <row r="3" spans="1:8" x14ac:dyDescent="0.3">
      <c r="A3" s="2"/>
    </row>
    <row r="5" spans="1:8" x14ac:dyDescent="0.3">
      <c r="C5" s="9">
        <v>20</v>
      </c>
      <c r="D5" s="9">
        <v>30</v>
      </c>
      <c r="E5" s="9">
        <v>30</v>
      </c>
      <c r="F5" s="9">
        <v>25</v>
      </c>
      <c r="G5" s="9">
        <v>30</v>
      </c>
      <c r="H5" s="9">
        <f>SUM(C5:G5)</f>
        <v>135</v>
      </c>
    </row>
    <row r="6" spans="1:8" x14ac:dyDescent="0.3">
      <c r="A6" s="10" t="s">
        <v>1</v>
      </c>
      <c r="B6" s="10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</row>
    <row r="7" spans="1:8" x14ac:dyDescent="0.3">
      <c r="A7" s="12">
        <f>Main!A7</f>
        <v>1</v>
      </c>
      <c r="B7" s="5" t="s">
        <v>16</v>
      </c>
      <c r="C7" s="13">
        <v>17.899999999999999</v>
      </c>
      <c r="D7" s="13">
        <v>15.2</v>
      </c>
      <c r="E7" s="13">
        <v>18.8</v>
      </c>
      <c r="F7" s="13">
        <v>0</v>
      </c>
      <c r="G7" s="13">
        <v>17.3</v>
      </c>
      <c r="H7" s="15">
        <f t="shared" ref="H7:H21" si="0">SUM(C7:G7)</f>
        <v>69.199999999999989</v>
      </c>
    </row>
    <row r="8" spans="1:8" x14ac:dyDescent="0.3">
      <c r="A8" s="12">
        <f>Main!A8</f>
        <v>2</v>
      </c>
      <c r="B8" s="5" t="s">
        <v>21</v>
      </c>
      <c r="C8" s="13">
        <v>10.1</v>
      </c>
      <c r="D8" s="13">
        <v>10.8</v>
      </c>
      <c r="E8" s="13">
        <v>10.7</v>
      </c>
      <c r="F8" s="13">
        <v>15.2</v>
      </c>
      <c r="G8" s="13">
        <v>12.2</v>
      </c>
      <c r="H8" s="15">
        <f t="shared" si="0"/>
        <v>59</v>
      </c>
    </row>
    <row r="9" spans="1:8" x14ac:dyDescent="0.3">
      <c r="A9" s="12">
        <f>Main!A9</f>
        <v>3</v>
      </c>
      <c r="B9" s="5" t="s">
        <v>24</v>
      </c>
      <c r="C9" s="13">
        <v>18.7</v>
      </c>
      <c r="D9" s="13">
        <v>12</v>
      </c>
      <c r="E9" s="13">
        <v>14.7</v>
      </c>
      <c r="F9" s="13">
        <v>17.600000000000001</v>
      </c>
      <c r="G9" s="13">
        <v>14</v>
      </c>
      <c r="H9" s="15">
        <f t="shared" si="0"/>
        <v>77</v>
      </c>
    </row>
    <row r="10" spans="1:8" x14ac:dyDescent="0.3">
      <c r="A10" s="12">
        <f>Main!A10</f>
        <v>4</v>
      </c>
      <c r="B10" s="5" t="s">
        <v>18</v>
      </c>
      <c r="C10" s="13">
        <v>14.2</v>
      </c>
      <c r="D10" s="13">
        <v>18.2</v>
      </c>
      <c r="E10" s="13">
        <v>10.7</v>
      </c>
      <c r="F10" s="13">
        <v>14</v>
      </c>
      <c r="G10" s="13">
        <v>14.8</v>
      </c>
      <c r="H10" s="15">
        <f t="shared" si="0"/>
        <v>71.899999999999991</v>
      </c>
    </row>
    <row r="11" spans="1:8" x14ac:dyDescent="0.3">
      <c r="A11" s="12">
        <f>Main!A11</f>
        <v>5</v>
      </c>
      <c r="B11" s="5" t="s">
        <v>20</v>
      </c>
      <c r="C11" s="13">
        <v>14.6</v>
      </c>
      <c r="D11" s="13">
        <v>19.3</v>
      </c>
      <c r="E11" s="13">
        <v>17.5</v>
      </c>
      <c r="F11" s="13">
        <v>15.6</v>
      </c>
      <c r="G11" s="13">
        <v>19.399999999999999</v>
      </c>
      <c r="H11" s="15">
        <f t="shared" si="0"/>
        <v>86.4</v>
      </c>
    </row>
    <row r="12" spans="1:8" x14ac:dyDescent="0.3">
      <c r="A12" s="12">
        <f>Main!A12</f>
        <v>6</v>
      </c>
      <c r="B12" s="5" t="s">
        <v>15</v>
      </c>
      <c r="C12" s="13">
        <v>14</v>
      </c>
      <c r="D12" s="13">
        <v>10.4</v>
      </c>
      <c r="E12" s="13">
        <v>12.7</v>
      </c>
      <c r="F12" s="13">
        <v>18.399999999999999</v>
      </c>
      <c r="G12" s="13">
        <v>19.8</v>
      </c>
      <c r="H12" s="15">
        <f t="shared" si="0"/>
        <v>75.3</v>
      </c>
    </row>
    <row r="13" spans="1:8" x14ac:dyDescent="0.3">
      <c r="A13" s="12">
        <f>Main!A13</f>
        <v>7</v>
      </c>
      <c r="B13" s="5" t="s">
        <v>23</v>
      </c>
      <c r="C13" s="13">
        <v>16.399999999999999</v>
      </c>
      <c r="D13" s="13">
        <v>17.8</v>
      </c>
      <c r="E13" s="13">
        <v>10</v>
      </c>
      <c r="F13" s="13">
        <v>18.2</v>
      </c>
      <c r="G13" s="13">
        <v>18.3</v>
      </c>
      <c r="H13" s="15">
        <f t="shared" si="0"/>
        <v>80.7</v>
      </c>
    </row>
    <row r="14" spans="1:8" x14ac:dyDescent="0.3">
      <c r="A14" s="12">
        <f>Main!A14</f>
        <v>8</v>
      </c>
      <c r="B14" s="5" t="s">
        <v>17</v>
      </c>
      <c r="C14" s="13">
        <v>12.4</v>
      </c>
      <c r="D14" s="13">
        <v>17.899999999999999</v>
      </c>
      <c r="E14" s="13">
        <v>13.1</v>
      </c>
      <c r="F14" s="13">
        <v>12.1</v>
      </c>
      <c r="G14" s="13">
        <v>10.6</v>
      </c>
      <c r="H14" s="15">
        <f t="shared" si="0"/>
        <v>66.099999999999994</v>
      </c>
    </row>
    <row r="15" spans="1:8" x14ac:dyDescent="0.3">
      <c r="A15" s="12">
        <f>Main!A15</f>
        <v>9</v>
      </c>
      <c r="B15" s="5" t="s">
        <v>19</v>
      </c>
      <c r="C15" s="13">
        <v>15.2</v>
      </c>
      <c r="D15" s="13">
        <v>10.5</v>
      </c>
      <c r="E15" s="13">
        <v>19.600000000000001</v>
      </c>
      <c r="F15" s="13">
        <v>18.3</v>
      </c>
      <c r="G15" s="13">
        <v>15.7</v>
      </c>
      <c r="H15" s="15">
        <f t="shared" si="0"/>
        <v>79.3</v>
      </c>
    </row>
    <row r="16" spans="1:8" x14ac:dyDescent="0.3">
      <c r="A16" s="12">
        <f>Main!A16</f>
        <v>10</v>
      </c>
      <c r="B16" s="5" t="s">
        <v>25</v>
      </c>
      <c r="C16" s="13">
        <v>12.9</v>
      </c>
      <c r="D16" s="13">
        <v>17.2</v>
      </c>
      <c r="E16" s="13">
        <v>19.399999999999999</v>
      </c>
      <c r="F16" s="13">
        <v>14.1</v>
      </c>
      <c r="G16" s="13">
        <v>14.3</v>
      </c>
      <c r="H16" s="15">
        <f t="shared" si="0"/>
        <v>77.900000000000006</v>
      </c>
    </row>
    <row r="17" spans="1:8" x14ac:dyDescent="0.3">
      <c r="A17" s="12">
        <f>Main!A17</f>
        <v>11</v>
      </c>
      <c r="B17" s="5" t="s">
        <v>14</v>
      </c>
      <c r="C17" s="13">
        <v>15.9</v>
      </c>
      <c r="D17" s="13">
        <v>11.6</v>
      </c>
      <c r="E17" s="13">
        <v>11.2</v>
      </c>
      <c r="F17" s="13">
        <v>15.5</v>
      </c>
      <c r="G17" s="13">
        <v>12</v>
      </c>
      <c r="H17" s="15">
        <f t="shared" si="0"/>
        <v>66.2</v>
      </c>
    </row>
    <row r="18" spans="1:8" x14ac:dyDescent="0.3">
      <c r="A18" s="12">
        <f>Main!A18</f>
        <v>12</v>
      </c>
      <c r="B18" s="5" t="s">
        <v>27</v>
      </c>
      <c r="C18" s="13">
        <v>10.4</v>
      </c>
      <c r="D18" s="13">
        <v>17.3</v>
      </c>
      <c r="E18" s="13">
        <v>10.4</v>
      </c>
      <c r="F18" s="13">
        <v>11.1</v>
      </c>
      <c r="G18" s="13">
        <v>12.9</v>
      </c>
      <c r="H18" s="15">
        <f t="shared" si="0"/>
        <v>62.1</v>
      </c>
    </row>
    <row r="19" spans="1:8" x14ac:dyDescent="0.3">
      <c r="A19" s="12">
        <f>Main!A19</f>
        <v>13</v>
      </c>
      <c r="B19" s="5" t="s">
        <v>26</v>
      </c>
      <c r="C19" s="13">
        <v>15.2</v>
      </c>
      <c r="D19" s="13">
        <v>11</v>
      </c>
      <c r="E19" s="13">
        <v>10.199999999999999</v>
      </c>
      <c r="F19" s="13">
        <v>13.8</v>
      </c>
      <c r="G19" s="13">
        <v>18</v>
      </c>
      <c r="H19" s="15">
        <f t="shared" si="0"/>
        <v>68.2</v>
      </c>
    </row>
    <row r="20" spans="1:8" x14ac:dyDescent="0.3">
      <c r="A20" s="12">
        <f>Main!A20</f>
        <v>14</v>
      </c>
      <c r="B20" s="5" t="s">
        <v>28</v>
      </c>
      <c r="C20" s="13">
        <v>18</v>
      </c>
      <c r="D20" s="13">
        <v>13.3</v>
      </c>
      <c r="E20" s="13">
        <v>12.8</v>
      </c>
      <c r="F20" s="13">
        <v>13.1</v>
      </c>
      <c r="G20" s="13">
        <v>16.100000000000001</v>
      </c>
      <c r="H20" s="15">
        <f t="shared" si="0"/>
        <v>73.300000000000011</v>
      </c>
    </row>
    <row r="21" spans="1:8" x14ac:dyDescent="0.3">
      <c r="A21" s="12">
        <f>Main!A21</f>
        <v>15</v>
      </c>
      <c r="B21" s="5" t="s">
        <v>22</v>
      </c>
      <c r="C21" s="13">
        <v>13.4</v>
      </c>
      <c r="D21" s="13">
        <v>16</v>
      </c>
      <c r="E21" s="13">
        <v>14.8</v>
      </c>
      <c r="F21" s="13">
        <v>13.5</v>
      </c>
      <c r="G21" s="13">
        <v>10.5</v>
      </c>
      <c r="H21" s="15">
        <f t="shared" si="0"/>
        <v>68.2</v>
      </c>
    </row>
    <row r="23" spans="1:8" x14ac:dyDescent="0.3">
      <c r="B23" s="7" t="s">
        <v>29</v>
      </c>
      <c r="C23" s="17">
        <f t="shared" ref="C23:H23" si="1">MIN(C7:C21)</f>
        <v>10.1</v>
      </c>
      <c r="D23" s="17">
        <f t="shared" si="1"/>
        <v>10.4</v>
      </c>
      <c r="E23" s="17">
        <f t="shared" si="1"/>
        <v>10</v>
      </c>
      <c r="F23" s="17">
        <f t="shared" si="1"/>
        <v>0</v>
      </c>
      <c r="G23" s="17">
        <f t="shared" si="1"/>
        <v>10.5</v>
      </c>
      <c r="H23" s="17">
        <f t="shared" si="1"/>
        <v>59</v>
      </c>
    </row>
    <row r="24" spans="1:8" x14ac:dyDescent="0.3">
      <c r="B24" s="7" t="s">
        <v>30</v>
      </c>
      <c r="C24" s="17">
        <f t="shared" ref="C24:H24" si="2">AVERAGE(C7:C21)</f>
        <v>14.620000000000001</v>
      </c>
      <c r="D24" s="17">
        <f t="shared" si="2"/>
        <v>14.566666666666666</v>
      </c>
      <c r="E24" s="17">
        <f t="shared" si="2"/>
        <v>13.773333333333335</v>
      </c>
      <c r="F24" s="17">
        <f t="shared" si="2"/>
        <v>14.033333333333333</v>
      </c>
      <c r="G24" s="17">
        <f t="shared" si="2"/>
        <v>15.059999999999999</v>
      </c>
      <c r="H24" s="17">
        <f t="shared" si="2"/>
        <v>72.053333333333342</v>
      </c>
    </row>
    <row r="25" spans="1:8" x14ac:dyDescent="0.3">
      <c r="B25" s="7" t="s">
        <v>31</v>
      </c>
      <c r="C25" s="17">
        <f t="shared" ref="C25:H25" si="3">MAX(C7:C21)</f>
        <v>18.7</v>
      </c>
      <c r="D25" s="17">
        <f t="shared" si="3"/>
        <v>19.3</v>
      </c>
      <c r="E25" s="17">
        <f t="shared" si="3"/>
        <v>19.600000000000001</v>
      </c>
      <c r="F25" s="17">
        <f t="shared" si="3"/>
        <v>18.399999999999999</v>
      </c>
      <c r="G25" s="17">
        <f t="shared" si="3"/>
        <v>19.8</v>
      </c>
      <c r="H25" s="17">
        <f t="shared" si="3"/>
        <v>86.4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HW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Jones</dc:creator>
  <cp:lastModifiedBy>kscbr</cp:lastModifiedBy>
  <dcterms:created xsi:type="dcterms:W3CDTF">2003-01-21T18:14:13Z</dcterms:created>
  <dcterms:modified xsi:type="dcterms:W3CDTF">2021-05-19T16:32:56Z</dcterms:modified>
</cp:coreProperties>
</file>