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ce170\www\exams\2020-4f-ef\key\"/>
    </mc:Choice>
  </mc:AlternateContent>
  <xr:revisionPtr revIDLastSave="0" documentId="13_ncr:1_{D216969D-A914-4B33-9C38-BF626A7DFDD0}" xr6:coauthVersionLast="46" xr6:coauthVersionMax="46" xr10:uidLastSave="{00000000-0000-0000-0000-000000000000}"/>
  <bookViews>
    <workbookView xWindow="-108" yWindow="972" windowWidth="23256" windowHeight="114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5" i="1"/>
  <c r="B9" i="1" l="1"/>
  <c r="A35" i="1" l="1"/>
  <c r="C35" i="1" s="1"/>
  <c r="D35" i="1" s="1"/>
  <c r="E35" i="1" s="1"/>
  <c r="A13" i="1"/>
  <c r="C13" i="1" s="1"/>
  <c r="D13" i="1" s="1"/>
  <c r="E13" i="1" s="1"/>
  <c r="A15" i="1"/>
  <c r="C15" i="1" s="1"/>
  <c r="D15" i="1" s="1"/>
  <c r="E15" i="1" s="1"/>
  <c r="A17" i="1"/>
  <c r="C17" i="1" s="1"/>
  <c r="D17" i="1" s="1"/>
  <c r="E17" i="1" s="1"/>
  <c r="A19" i="1"/>
  <c r="C19" i="1" s="1"/>
  <c r="D19" i="1" s="1"/>
  <c r="E19" i="1" s="1"/>
  <c r="A21" i="1"/>
  <c r="C21" i="1" s="1"/>
  <c r="D21" i="1" s="1"/>
  <c r="E21" i="1" s="1"/>
  <c r="A23" i="1"/>
  <c r="C23" i="1" s="1"/>
  <c r="D23" i="1" s="1"/>
  <c r="E23" i="1" s="1"/>
  <c r="A25" i="1"/>
  <c r="C25" i="1" s="1"/>
  <c r="D25" i="1" s="1"/>
  <c r="E25" i="1" s="1"/>
  <c r="A27" i="1"/>
  <c r="C27" i="1" s="1"/>
  <c r="D27" i="1" s="1"/>
  <c r="E27" i="1" s="1"/>
  <c r="A29" i="1"/>
  <c r="C29" i="1" s="1"/>
  <c r="D29" i="1" s="1"/>
  <c r="E29" i="1" s="1"/>
  <c r="A31" i="1"/>
  <c r="C31" i="1" s="1"/>
  <c r="D31" i="1" s="1"/>
  <c r="E31" i="1" s="1"/>
  <c r="A12" i="1"/>
  <c r="C12" i="1" s="1"/>
  <c r="D12" i="1" s="1"/>
  <c r="E12" i="1" s="1"/>
  <c r="A14" i="1"/>
  <c r="C14" i="1" s="1"/>
  <c r="D14" i="1" s="1"/>
  <c r="E14" i="1" s="1"/>
  <c r="A16" i="1"/>
  <c r="C16" i="1" s="1"/>
  <c r="D16" i="1" s="1"/>
  <c r="E16" i="1" s="1"/>
  <c r="A18" i="1"/>
  <c r="C18" i="1" s="1"/>
  <c r="D18" i="1" s="1"/>
  <c r="E18" i="1" s="1"/>
  <c r="A20" i="1"/>
  <c r="C20" i="1" s="1"/>
  <c r="D20" i="1" s="1"/>
  <c r="E20" i="1" s="1"/>
  <c r="A22" i="1"/>
  <c r="C22" i="1" s="1"/>
  <c r="D22" i="1" s="1"/>
  <c r="E22" i="1" s="1"/>
  <c r="A24" i="1"/>
  <c r="C24" i="1" s="1"/>
  <c r="D24" i="1" s="1"/>
  <c r="E24" i="1" s="1"/>
  <c r="A26" i="1"/>
  <c r="C26" i="1" s="1"/>
  <c r="D26" i="1" s="1"/>
  <c r="E26" i="1" s="1"/>
  <c r="A28" i="1"/>
  <c r="C28" i="1" s="1"/>
  <c r="D28" i="1" s="1"/>
  <c r="E28" i="1" s="1"/>
  <c r="A30" i="1"/>
  <c r="C30" i="1" s="1"/>
  <c r="D30" i="1" s="1"/>
  <c r="E30" i="1" s="1"/>
  <c r="A32" i="1"/>
  <c r="C32" i="1" s="1"/>
  <c r="D32" i="1" s="1"/>
  <c r="E32" i="1" s="1"/>
</calcChain>
</file>

<file path=xl/sharedStrings.xml><?xml version="1.0" encoding="utf-8"?>
<sst xmlns="http://schemas.openxmlformats.org/spreadsheetml/2006/main" count="16" uniqueCount="13">
  <si>
    <t># Months</t>
  </si>
  <si>
    <t>[annual]</t>
  </si>
  <si>
    <t>[monthly]</t>
  </si>
  <si>
    <t>Total Pmt</t>
  </si>
  <si>
    <t>Extra</t>
  </si>
  <si>
    <t>Base Pmt</t>
  </si>
  <si>
    <t># Years</t>
  </si>
  <si>
    <t>20 year payoff:</t>
  </si>
  <si>
    <t>Mortgage Payment Analyst</t>
  </si>
  <si>
    <t>Interest Rate</t>
  </si>
  <si>
    <t>Loan Amount</t>
  </si>
  <si>
    <t>Payment</t>
  </si>
  <si>
    <t>CCE 170 - Brigham Young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</si>
</sst>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6" fillId="0" borderId="0" xfId="0" applyFont="1"/>
    <xf numFmtId="8" fontId="5" fillId="0" borderId="0" xfId="0" applyNumberFormat="1" applyFont="1" applyBorder="1" applyAlignment="1">
      <alignment horizontal="center"/>
    </xf>
    <xf numFmtId="44" fontId="5" fillId="0" borderId="0" xfId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7" fillId="0" borderId="0" xfId="0" applyFont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10" fontId="5" fillId="3" borderId="1" xfId="2" applyNumberFormat="1" applyFont="1" applyFill="1" applyBorder="1" applyAlignment="1">
      <alignment horizontal="center"/>
    </xf>
    <xf numFmtId="10" fontId="5" fillId="4" borderId="1" xfId="2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4" fontId="5" fillId="4" borderId="1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Payoff Period vs. Extra Payment</a:t>
            </a:r>
          </a:p>
        </c:rich>
      </c:tx>
      <c:layout>
        <c:manualLayout>
          <c:xMode val="edge"/>
          <c:yMode val="edge"/>
          <c:x val="0.27886323268206037"/>
          <c:y val="3.03687635574837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99111900532867"/>
          <c:y val="0.15835140997830804"/>
          <c:w val="0.77975133214920112"/>
          <c:h val="0.69197396963123647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Sheet1!$B$12:$B$32</c:f>
              <c:numCache>
                <c:formatCode>_("$"* #,##0.00_);_("$"* \(#,##0.00\);_("$"* "-"??_);_(@_)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</c:numCache>
            </c:numRef>
          </c:xVal>
          <c:yVal>
            <c:numRef>
              <c:f>Sheet1!$E$12:$E$32</c:f>
              <c:numCache>
                <c:formatCode>0.0</c:formatCode>
                <c:ptCount val="21"/>
                <c:pt idx="0">
                  <c:v>30.000000000000313</c:v>
                </c:pt>
                <c:pt idx="1">
                  <c:v>26.448262622083352</c:v>
                </c:pt>
                <c:pt idx="2">
                  <c:v>23.842853309355338</c:v>
                </c:pt>
                <c:pt idx="3">
                  <c:v>21.809772220945053</c:v>
                </c:pt>
                <c:pt idx="4">
                  <c:v>20.159039200624616</c:v>
                </c:pt>
                <c:pt idx="5">
                  <c:v>18.780946790718989</c:v>
                </c:pt>
                <c:pt idx="6">
                  <c:v>17.606457037595096</c:v>
                </c:pt>
                <c:pt idx="7">
                  <c:v>16.589351372100854</c:v>
                </c:pt>
                <c:pt idx="8">
                  <c:v>15.697205866985863</c:v>
                </c:pt>
                <c:pt idx="9">
                  <c:v>14.906424704013984</c:v>
                </c:pt>
                <c:pt idx="10">
                  <c:v>14.199322165868017</c:v>
                </c:pt>
                <c:pt idx="11">
                  <c:v>13.562316453233912</c:v>
                </c:pt>
                <c:pt idx="12">
                  <c:v>12.984763067002303</c:v>
                </c:pt>
                <c:pt idx="13">
                  <c:v>12.458174088657413</c:v>
                </c:pt>
                <c:pt idx="14">
                  <c:v>11.975679796620836</c:v>
                </c:pt>
                <c:pt idx="15">
                  <c:v>11.531647722201344</c:v>
                </c:pt>
                <c:pt idx="16">
                  <c:v>11.121407024751326</c:v>
                </c:pt>
                <c:pt idx="17">
                  <c:v>10.741045135460707</c:v>
                </c:pt>
                <c:pt idx="18">
                  <c:v>10.387255111432991</c:v>
                </c:pt>
                <c:pt idx="19">
                  <c:v>10.057219283701313</c:v>
                </c:pt>
                <c:pt idx="20">
                  <c:v>9.7485193435644071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84-4A25-982F-0B483E402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298752"/>
        <c:axId val="68920064"/>
      </c:scatterChart>
      <c:valAx>
        <c:axId val="10029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Extra Payment</a:t>
                </a:r>
              </a:p>
            </c:rich>
          </c:tx>
          <c:layout>
            <c:manualLayout>
              <c:xMode val="edge"/>
              <c:yMode val="edge"/>
              <c:x val="0.43872113676731794"/>
              <c:y val="0.91757049891540132"/>
            </c:manualLayout>
          </c:layout>
          <c:overlay val="0"/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8920064"/>
        <c:crosses val="autoZero"/>
        <c:crossBetween val="midCat"/>
      </c:valAx>
      <c:valAx>
        <c:axId val="68920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Years</a:t>
                </a:r>
              </a:p>
            </c:rich>
          </c:tx>
          <c:layout>
            <c:manualLayout>
              <c:xMode val="edge"/>
              <c:yMode val="edge"/>
              <c:x val="2.8419182948490228E-2"/>
              <c:y val="0.4490238611713667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298752"/>
        <c:crosses val="autoZero"/>
        <c:crossBetween val="midCat"/>
      </c:valAx>
    </c:plotArea>
    <c:plotVisOnly val="1"/>
    <c:dispBlanksAs val="gap"/>
    <c:showDLblsOverMax val="0"/>
  </c:chart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3</xdr:row>
      <xdr:rowOff>133350</xdr:rowOff>
    </xdr:from>
    <xdr:to>
      <xdr:col>14</xdr:col>
      <xdr:colOff>304800</xdr:colOff>
      <xdr:row>30</xdr:row>
      <xdr:rowOff>152400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showGridLines="0" tabSelected="1" workbookViewId="0">
      <selection activeCell="A2" sqref="A2"/>
    </sheetView>
  </sheetViews>
  <sheetFormatPr defaultColWidth="9.109375" defaultRowHeight="14.4" x14ac:dyDescent="0.3"/>
  <cols>
    <col min="1" max="1" width="14.33203125" style="1" customWidth="1"/>
    <col min="2" max="2" width="12.33203125" style="1" bestFit="1" customWidth="1"/>
    <col min="3" max="3" width="14.33203125" style="1" customWidth="1"/>
    <col min="4" max="4" width="14.6640625" style="1" customWidth="1"/>
    <col min="5" max="5" width="14.44140625" style="1" customWidth="1"/>
    <col min="6" max="16384" width="9.109375" style="1"/>
  </cols>
  <sheetData>
    <row r="1" spans="1:5" ht="25.8" x14ac:dyDescent="0.5">
      <c r="A1" s="7" t="s">
        <v>8</v>
      </c>
    </row>
    <row r="2" spans="1:5" x14ac:dyDescent="0.3">
      <c r="A2" s="2" t="s">
        <v>12</v>
      </c>
    </row>
    <row r="4" spans="1:5" x14ac:dyDescent="0.3">
      <c r="A4" s="8" t="s">
        <v>9</v>
      </c>
      <c r="B4" s="11">
        <v>0.08</v>
      </c>
      <c r="C4" s="1" t="s">
        <v>1</v>
      </c>
    </row>
    <row r="5" spans="1:5" x14ac:dyDescent="0.3">
      <c r="A5" s="8" t="s">
        <v>9</v>
      </c>
      <c r="B5" s="10">
        <f>B4/12</f>
        <v>6.6666666666666671E-3</v>
      </c>
      <c r="C5" s="1" t="s">
        <v>2</v>
      </c>
    </row>
    <row r="6" spans="1:5" x14ac:dyDescent="0.3">
      <c r="A6" s="8" t="s">
        <v>6</v>
      </c>
      <c r="B6" s="12">
        <v>30</v>
      </c>
    </row>
    <row r="7" spans="1:5" x14ac:dyDescent="0.3">
      <c r="A7" s="8" t="s">
        <v>0</v>
      </c>
      <c r="B7" s="14">
        <f>B6*12</f>
        <v>360</v>
      </c>
    </row>
    <row r="8" spans="1:5" x14ac:dyDescent="0.3">
      <c r="A8" s="8" t="s">
        <v>10</v>
      </c>
      <c r="B8" s="13">
        <v>200000</v>
      </c>
    </row>
    <row r="9" spans="1:5" x14ac:dyDescent="0.3">
      <c r="A9" s="8" t="s">
        <v>11</v>
      </c>
      <c r="B9" s="15">
        <f>-PMT(B5,B7,B8)</f>
        <v>1467.5291477587523</v>
      </c>
    </row>
    <row r="11" spans="1:5" x14ac:dyDescent="0.3">
      <c r="A11" s="9" t="s">
        <v>5</v>
      </c>
      <c r="B11" s="9" t="s">
        <v>4</v>
      </c>
      <c r="C11" s="9" t="s">
        <v>3</v>
      </c>
      <c r="D11" s="9" t="s">
        <v>0</v>
      </c>
      <c r="E11" s="9" t="s">
        <v>6</v>
      </c>
    </row>
    <row r="12" spans="1:5" x14ac:dyDescent="0.3">
      <c r="A12" s="15">
        <f>$B$9</f>
        <v>1467.5291477587523</v>
      </c>
      <c r="B12" s="13">
        <v>0</v>
      </c>
      <c r="C12" s="15">
        <f>A12+B12</f>
        <v>1467.5291477587523</v>
      </c>
      <c r="D12" s="16">
        <f>NPER($B$5,-C12,$B$8)</f>
        <v>360.00000000000375</v>
      </c>
      <c r="E12" s="16">
        <f>D12/12</f>
        <v>30.000000000000313</v>
      </c>
    </row>
    <row r="13" spans="1:5" x14ac:dyDescent="0.3">
      <c r="A13" s="15">
        <f t="shared" ref="A13:A32" si="0">$B$9</f>
        <v>1467.5291477587523</v>
      </c>
      <c r="B13" s="13">
        <v>50</v>
      </c>
      <c r="C13" s="15">
        <f t="shared" ref="C13:C22" si="1">A13+B13</f>
        <v>1517.5291477587523</v>
      </c>
      <c r="D13" s="16">
        <f t="shared" ref="D13:D35" si="2">NPER($B$5,-C13,$B$8)</f>
        <v>317.37915146500023</v>
      </c>
      <c r="E13" s="16">
        <f t="shared" ref="E13:E35" si="3">D13/12</f>
        <v>26.448262622083352</v>
      </c>
    </row>
    <row r="14" spans="1:5" x14ac:dyDescent="0.3">
      <c r="A14" s="15">
        <f t="shared" si="0"/>
        <v>1467.5291477587523</v>
      </c>
      <c r="B14" s="13">
        <v>100</v>
      </c>
      <c r="C14" s="15">
        <f t="shared" si="1"/>
        <v>1567.5291477587523</v>
      </c>
      <c r="D14" s="16">
        <f t="shared" si="2"/>
        <v>286.11423971226407</v>
      </c>
      <c r="E14" s="16">
        <f t="shared" si="3"/>
        <v>23.842853309355338</v>
      </c>
    </row>
    <row r="15" spans="1:5" x14ac:dyDescent="0.3">
      <c r="A15" s="15">
        <f t="shared" si="0"/>
        <v>1467.5291477587523</v>
      </c>
      <c r="B15" s="13">
        <v>150</v>
      </c>
      <c r="C15" s="15">
        <f t="shared" si="1"/>
        <v>1617.5291477587523</v>
      </c>
      <c r="D15" s="16">
        <f t="shared" si="2"/>
        <v>261.71726665134065</v>
      </c>
      <c r="E15" s="16">
        <f t="shared" si="3"/>
        <v>21.809772220945053</v>
      </c>
    </row>
    <row r="16" spans="1:5" x14ac:dyDescent="0.3">
      <c r="A16" s="15">
        <f t="shared" si="0"/>
        <v>1467.5291477587523</v>
      </c>
      <c r="B16" s="13">
        <v>200</v>
      </c>
      <c r="C16" s="15">
        <f t="shared" si="1"/>
        <v>1667.5291477587523</v>
      </c>
      <c r="D16" s="16">
        <f t="shared" si="2"/>
        <v>241.9084704074954</v>
      </c>
      <c r="E16" s="16">
        <f t="shared" si="3"/>
        <v>20.159039200624616</v>
      </c>
    </row>
    <row r="17" spans="1:5" x14ac:dyDescent="0.3">
      <c r="A17" s="15">
        <f t="shared" si="0"/>
        <v>1467.5291477587523</v>
      </c>
      <c r="B17" s="13">
        <v>250</v>
      </c>
      <c r="C17" s="15">
        <f t="shared" si="1"/>
        <v>1717.5291477587523</v>
      </c>
      <c r="D17" s="16">
        <f t="shared" si="2"/>
        <v>225.37136148862785</v>
      </c>
      <c r="E17" s="16">
        <f t="shared" si="3"/>
        <v>18.780946790718989</v>
      </c>
    </row>
    <row r="18" spans="1:5" x14ac:dyDescent="0.3">
      <c r="A18" s="15">
        <f t="shared" si="0"/>
        <v>1467.5291477587523</v>
      </c>
      <c r="B18" s="13">
        <v>300</v>
      </c>
      <c r="C18" s="15">
        <f t="shared" si="1"/>
        <v>1767.5291477587523</v>
      </c>
      <c r="D18" s="16">
        <f t="shared" si="2"/>
        <v>211.27748445114113</v>
      </c>
      <c r="E18" s="16">
        <f t="shared" si="3"/>
        <v>17.606457037595096</v>
      </c>
    </row>
    <row r="19" spans="1:5" x14ac:dyDescent="0.3">
      <c r="A19" s="15">
        <f t="shared" si="0"/>
        <v>1467.5291477587523</v>
      </c>
      <c r="B19" s="13">
        <v>350</v>
      </c>
      <c r="C19" s="15">
        <f t="shared" si="1"/>
        <v>1817.5291477587523</v>
      </c>
      <c r="D19" s="16">
        <f t="shared" si="2"/>
        <v>199.07221646521026</v>
      </c>
      <c r="E19" s="16">
        <f t="shared" si="3"/>
        <v>16.589351372100854</v>
      </c>
    </row>
    <row r="20" spans="1:5" x14ac:dyDescent="0.3">
      <c r="A20" s="15">
        <f t="shared" si="0"/>
        <v>1467.5291477587523</v>
      </c>
      <c r="B20" s="13">
        <v>400</v>
      </c>
      <c r="C20" s="15">
        <f t="shared" si="1"/>
        <v>1867.5291477587523</v>
      </c>
      <c r="D20" s="16">
        <f t="shared" si="2"/>
        <v>188.36647040383036</v>
      </c>
      <c r="E20" s="16">
        <f t="shared" si="3"/>
        <v>15.697205866985863</v>
      </c>
    </row>
    <row r="21" spans="1:5" x14ac:dyDescent="0.3">
      <c r="A21" s="15">
        <f t="shared" si="0"/>
        <v>1467.5291477587523</v>
      </c>
      <c r="B21" s="13">
        <v>450</v>
      </c>
      <c r="C21" s="15">
        <f t="shared" si="1"/>
        <v>1917.5291477587523</v>
      </c>
      <c r="D21" s="16">
        <f t="shared" si="2"/>
        <v>178.8770964481678</v>
      </c>
      <c r="E21" s="16">
        <f t="shared" si="3"/>
        <v>14.906424704013984</v>
      </c>
    </row>
    <row r="22" spans="1:5" x14ac:dyDescent="0.3">
      <c r="A22" s="15">
        <f t="shared" si="0"/>
        <v>1467.5291477587523</v>
      </c>
      <c r="B22" s="13">
        <v>500</v>
      </c>
      <c r="C22" s="15">
        <f t="shared" si="1"/>
        <v>1967.5291477587523</v>
      </c>
      <c r="D22" s="16">
        <f t="shared" si="2"/>
        <v>170.39186599041619</v>
      </c>
      <c r="E22" s="16">
        <f t="shared" si="3"/>
        <v>14.199322165868017</v>
      </c>
    </row>
    <row r="23" spans="1:5" x14ac:dyDescent="0.3">
      <c r="A23" s="15">
        <f t="shared" si="0"/>
        <v>1467.5291477587523</v>
      </c>
      <c r="B23" s="13">
        <v>550</v>
      </c>
      <c r="C23" s="15">
        <f>A23+B23</f>
        <v>2017.5291477587523</v>
      </c>
      <c r="D23" s="16">
        <f t="shared" si="2"/>
        <v>162.74779743880694</v>
      </c>
      <c r="E23" s="16">
        <f>D23/12</f>
        <v>13.562316453233912</v>
      </c>
    </row>
    <row r="24" spans="1:5" x14ac:dyDescent="0.3">
      <c r="A24" s="15">
        <f t="shared" si="0"/>
        <v>1467.5291477587523</v>
      </c>
      <c r="B24" s="13">
        <v>600</v>
      </c>
      <c r="C24" s="15">
        <f t="shared" ref="C24:C32" si="4">A24+B24</f>
        <v>2067.5291477587525</v>
      </c>
      <c r="D24" s="16">
        <f t="shared" si="2"/>
        <v>155.81715680402763</v>
      </c>
      <c r="E24" s="16">
        <f t="shared" si="3"/>
        <v>12.984763067002303</v>
      </c>
    </row>
    <row r="25" spans="1:5" x14ac:dyDescent="0.3">
      <c r="A25" s="15">
        <f t="shared" si="0"/>
        <v>1467.5291477587523</v>
      </c>
      <c r="B25" s="13">
        <v>650</v>
      </c>
      <c r="C25" s="15">
        <f t="shared" si="4"/>
        <v>2117.5291477587525</v>
      </c>
      <c r="D25" s="16">
        <f t="shared" si="2"/>
        <v>149.49808906388895</v>
      </c>
      <c r="E25" s="16">
        <f t="shared" si="3"/>
        <v>12.458174088657413</v>
      </c>
    </row>
    <row r="26" spans="1:5" x14ac:dyDescent="0.3">
      <c r="A26" s="15">
        <f t="shared" si="0"/>
        <v>1467.5291477587523</v>
      </c>
      <c r="B26" s="13">
        <v>700</v>
      </c>
      <c r="C26" s="15">
        <f t="shared" si="4"/>
        <v>2167.5291477587525</v>
      </c>
      <c r="D26" s="16">
        <f t="shared" si="2"/>
        <v>143.70815755945003</v>
      </c>
      <c r="E26" s="16">
        <f t="shared" si="3"/>
        <v>11.975679796620836</v>
      </c>
    </row>
    <row r="27" spans="1:5" x14ac:dyDescent="0.3">
      <c r="A27" s="15">
        <f t="shared" si="0"/>
        <v>1467.5291477587523</v>
      </c>
      <c r="B27" s="13">
        <v>750</v>
      </c>
      <c r="C27" s="15">
        <f t="shared" si="4"/>
        <v>2217.5291477587525</v>
      </c>
      <c r="D27" s="16">
        <f t="shared" si="2"/>
        <v>138.37977266641613</v>
      </c>
      <c r="E27" s="16">
        <f t="shared" si="3"/>
        <v>11.531647722201344</v>
      </c>
    </row>
    <row r="28" spans="1:5" x14ac:dyDescent="0.3">
      <c r="A28" s="15">
        <f t="shared" si="0"/>
        <v>1467.5291477587523</v>
      </c>
      <c r="B28" s="13">
        <v>800</v>
      </c>
      <c r="C28" s="15">
        <f t="shared" si="4"/>
        <v>2267.5291477587525</v>
      </c>
      <c r="D28" s="16">
        <f t="shared" si="2"/>
        <v>133.4568842970159</v>
      </c>
      <c r="E28" s="16">
        <f t="shared" si="3"/>
        <v>11.121407024751326</v>
      </c>
    </row>
    <row r="29" spans="1:5" x14ac:dyDescent="0.3">
      <c r="A29" s="15">
        <f t="shared" si="0"/>
        <v>1467.5291477587523</v>
      </c>
      <c r="B29" s="13">
        <v>850</v>
      </c>
      <c r="C29" s="15">
        <f t="shared" si="4"/>
        <v>2317.5291477587525</v>
      </c>
      <c r="D29" s="16">
        <f t="shared" si="2"/>
        <v>128.89254162552848</v>
      </c>
      <c r="E29" s="16">
        <f t="shared" si="3"/>
        <v>10.741045135460707</v>
      </c>
    </row>
    <row r="30" spans="1:5" x14ac:dyDescent="0.3">
      <c r="A30" s="15">
        <f t="shared" si="0"/>
        <v>1467.5291477587523</v>
      </c>
      <c r="B30" s="13">
        <v>900</v>
      </c>
      <c r="C30" s="15">
        <f t="shared" si="4"/>
        <v>2367.5291477587525</v>
      </c>
      <c r="D30" s="16">
        <f t="shared" si="2"/>
        <v>124.64706133719589</v>
      </c>
      <c r="E30" s="16">
        <f t="shared" si="3"/>
        <v>10.387255111432991</v>
      </c>
    </row>
    <row r="31" spans="1:5" x14ac:dyDescent="0.3">
      <c r="A31" s="15">
        <f t="shared" si="0"/>
        <v>1467.5291477587523</v>
      </c>
      <c r="B31" s="13">
        <v>950</v>
      </c>
      <c r="C31" s="15">
        <f t="shared" si="4"/>
        <v>2417.5291477587525</v>
      </c>
      <c r="D31" s="16">
        <f t="shared" si="2"/>
        <v>120.68663140441575</v>
      </c>
      <c r="E31" s="16">
        <f t="shared" si="3"/>
        <v>10.057219283701313</v>
      </c>
    </row>
    <row r="32" spans="1:5" x14ac:dyDescent="0.3">
      <c r="A32" s="15">
        <f t="shared" si="0"/>
        <v>1467.5291477587523</v>
      </c>
      <c r="B32" s="13">
        <v>1000</v>
      </c>
      <c r="C32" s="15">
        <f t="shared" si="4"/>
        <v>2467.5291477587525</v>
      </c>
      <c r="D32" s="16">
        <f t="shared" si="2"/>
        <v>116.98223212277288</v>
      </c>
      <c r="E32" s="16">
        <f t="shared" si="3"/>
        <v>9.7485193435644071</v>
      </c>
    </row>
    <row r="33" spans="1:5" x14ac:dyDescent="0.3">
      <c r="A33" s="3"/>
      <c r="B33" s="4"/>
      <c r="C33" s="3"/>
      <c r="D33" s="5"/>
      <c r="E33" s="5"/>
    </row>
    <row r="34" spans="1:5" x14ac:dyDescent="0.3">
      <c r="A34" s="6" t="s">
        <v>7</v>
      </c>
      <c r="B34" s="4"/>
      <c r="C34" s="3"/>
      <c r="D34" s="5"/>
      <c r="E34" s="5"/>
    </row>
    <row r="35" spans="1:5" x14ac:dyDescent="0.3">
      <c r="A35" s="15">
        <f>$B$9</f>
        <v>1467.5291477587523</v>
      </c>
      <c r="B35" s="13">
        <v>205.33016500120107</v>
      </c>
      <c r="C35" s="15">
        <f>A35+B35</f>
        <v>1672.8593127599534</v>
      </c>
      <c r="D35" s="16">
        <f t="shared" si="2"/>
        <v>240.00735724013563</v>
      </c>
      <c r="E35" s="16">
        <f t="shared" si="3"/>
        <v>20.000613103344637</v>
      </c>
    </row>
  </sheetData>
  <phoneticPr fontId="2" type="noConversion"/>
  <pageMargins left="0.75" right="0.75" top="1" bottom="1" header="0.5" footer="0.5"/>
  <pageSetup orientation="portrait" horizontalDpi="4294967293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BYU - CEEn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L. Jones</dc:creator>
  <cp:lastModifiedBy>kscbr</cp:lastModifiedBy>
  <dcterms:created xsi:type="dcterms:W3CDTF">2006-02-04T00:49:25Z</dcterms:created>
  <dcterms:modified xsi:type="dcterms:W3CDTF">2021-05-19T16:15:50Z</dcterms:modified>
</cp:coreProperties>
</file>